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9200" windowHeight="7296"/>
  </bookViews>
  <sheets>
    <sheet name="Sheet1" sheetId="1" r:id="rId1"/>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 i="1" l="1"/>
  <c r="H3" i="1"/>
  <c r="L3" i="1"/>
  <c r="M3" i="1"/>
  <c r="O3" i="1"/>
  <c r="H4" i="1"/>
  <c r="L4" i="1"/>
  <c r="M4" i="1"/>
  <c r="O4" i="1"/>
  <c r="H5" i="1"/>
  <c r="L5" i="1"/>
  <c r="M5" i="1"/>
  <c r="O5" i="1"/>
  <c r="H6" i="1"/>
  <c r="L6" i="1"/>
  <c r="M6" i="1"/>
  <c r="O6" i="1"/>
  <c r="H7" i="1"/>
  <c r="L7" i="1"/>
  <c r="M7" i="1"/>
  <c r="O7" i="1"/>
  <c r="H8" i="1"/>
  <c r="L8" i="1"/>
  <c r="M8" i="1"/>
  <c r="O8" i="1"/>
  <c r="H9" i="1"/>
  <c r="L9" i="1"/>
  <c r="M9" i="1"/>
  <c r="O9" i="1"/>
  <c r="H11" i="1"/>
  <c r="L11" i="1"/>
  <c r="M11" i="1"/>
  <c r="O11" i="1"/>
  <c r="H12" i="1"/>
  <c r="L12" i="1"/>
  <c r="M12" i="1"/>
  <c r="O12" i="1"/>
  <c r="H18" i="1"/>
  <c r="L18" i="1"/>
  <c r="M18" i="1"/>
  <c r="O18" i="1"/>
  <c r="H16" i="1"/>
  <c r="L16" i="1"/>
  <c r="M16" i="1"/>
  <c r="H14" i="1"/>
  <c r="L14" i="1"/>
  <c r="M14" i="1"/>
  <c r="O14" i="1"/>
  <c r="H15" i="1"/>
  <c r="L15" i="1"/>
  <c r="M15" i="1"/>
  <c r="O15" i="1"/>
  <c r="H17" i="1"/>
  <c r="L17" i="1"/>
  <c r="M17" i="1"/>
  <c r="O17" i="1"/>
  <c r="H20" i="1"/>
  <c r="L20" i="1"/>
  <c r="M20" i="1"/>
  <c r="O20" i="1"/>
  <c r="H21" i="1"/>
  <c r="L21" i="1"/>
  <c r="M21" i="1"/>
  <c r="O21" i="1"/>
  <c r="H32" i="1"/>
  <c r="L32" i="1"/>
  <c r="M32" i="1"/>
  <c r="O32" i="1"/>
  <c r="H26" i="1"/>
  <c r="L26" i="1"/>
  <c r="M26" i="1"/>
  <c r="O26" i="1"/>
  <c r="H24" i="1"/>
  <c r="L24" i="1"/>
  <c r="M24" i="1"/>
  <c r="O24" i="1"/>
  <c r="H23" i="1"/>
  <c r="L23" i="1"/>
  <c r="M23" i="1"/>
  <c r="O23" i="1"/>
  <c r="H30" i="1"/>
  <c r="L30" i="1"/>
  <c r="M30" i="1"/>
  <c r="O30" i="1"/>
  <c r="H29" i="1"/>
  <c r="L29" i="1"/>
  <c r="M29" i="1"/>
  <c r="O29" i="1"/>
  <c r="H28" i="1"/>
  <c r="L28" i="1"/>
  <c r="M28" i="1"/>
  <c r="O28" i="1"/>
  <c r="H31" i="1"/>
  <c r="L31" i="1"/>
  <c r="M31" i="1"/>
  <c r="O31" i="1"/>
  <c r="H25" i="1"/>
  <c r="L25" i="1"/>
  <c r="M25" i="1"/>
  <c r="O25" i="1"/>
  <c r="H27" i="1"/>
  <c r="L27" i="1"/>
  <c r="M27" i="1"/>
  <c r="O27" i="1"/>
  <c r="H42" i="1"/>
  <c r="L42" i="1"/>
  <c r="M42" i="1"/>
  <c r="O42" i="1"/>
  <c r="H43" i="1"/>
  <c r="L43" i="1"/>
  <c r="M43" i="1"/>
  <c r="O43" i="1"/>
  <c r="H44" i="1"/>
  <c r="L44" i="1"/>
  <c r="M44" i="1"/>
  <c r="O44" i="1"/>
  <c r="H45" i="1"/>
  <c r="L45" i="1"/>
  <c r="M45" i="1"/>
  <c r="O45" i="1"/>
  <c r="H46" i="1"/>
  <c r="L46" i="1"/>
  <c r="M46" i="1"/>
  <c r="O46" i="1"/>
  <c r="H47" i="1"/>
  <c r="L47" i="1"/>
  <c r="M47" i="1"/>
  <c r="O47" i="1"/>
  <c r="H41" i="1"/>
  <c r="L41" i="1"/>
  <c r="M41" i="1"/>
  <c r="O41" i="1"/>
  <c r="H36" i="1"/>
  <c r="L36" i="1"/>
  <c r="M36" i="1"/>
  <c r="O36" i="1"/>
  <c r="H37" i="1"/>
  <c r="L37" i="1"/>
  <c r="M37" i="1"/>
  <c r="O37" i="1"/>
  <c r="H35" i="1"/>
  <c r="L35" i="1"/>
  <c r="M35" i="1"/>
  <c r="O35" i="1"/>
  <c r="H34" i="1"/>
  <c r="L34" i="1"/>
  <c r="M34" i="1"/>
  <c r="O34" i="1"/>
  <c r="H39" i="1"/>
  <c r="L39" i="1"/>
  <c r="M39" i="1"/>
  <c r="O39" i="1"/>
  <c r="H38" i="1"/>
  <c r="L38" i="1"/>
  <c r="M38" i="1"/>
  <c r="O38" i="1"/>
</calcChain>
</file>

<file path=xl/sharedStrings.xml><?xml version="1.0" encoding="utf-8"?>
<sst xmlns="http://schemas.openxmlformats.org/spreadsheetml/2006/main" count="219" uniqueCount="148">
  <si>
    <t>编号</t>
  </si>
  <si>
    <t>项目名称</t>
  </si>
  <si>
    <t>组长</t>
  </si>
  <si>
    <t>指导教师</t>
  </si>
  <si>
    <t>分类</t>
  </si>
  <si>
    <t>中期1</t>
    <phoneticPr fontId="2" type="noConversion"/>
  </si>
  <si>
    <t>中期2</t>
    <phoneticPr fontId="2" type="noConversion"/>
  </si>
  <si>
    <t>中期分数</t>
  </si>
  <si>
    <t>初审1</t>
  </si>
  <si>
    <t>初审2</t>
  </si>
  <si>
    <t>初审3</t>
  </si>
  <si>
    <t>平均分</t>
    <phoneticPr fontId="2" type="noConversion"/>
  </si>
  <si>
    <t>总分</t>
    <phoneticPr fontId="2" type="noConversion"/>
  </si>
  <si>
    <t>答辩/试验</t>
    <phoneticPr fontId="2" type="noConversion"/>
  </si>
  <si>
    <t>最终得分</t>
    <phoneticPr fontId="2" type="noConversion"/>
  </si>
  <si>
    <t>排名</t>
    <phoneticPr fontId="2" type="noConversion"/>
  </si>
  <si>
    <t>是否入围决赛</t>
    <phoneticPr fontId="2" type="noConversion"/>
  </si>
  <si>
    <t>园区全息监测、仿真与实时诱导</t>
  </si>
  <si>
    <t>崔以晴</t>
  </si>
  <si>
    <t>李健</t>
    <phoneticPr fontId="4" type="noConversion"/>
  </si>
  <si>
    <t>“创博会”园区交通组织与优化设计</t>
    <phoneticPr fontId="2" type="noConversion"/>
  </si>
  <si>
    <t>官嘉平</t>
    <phoneticPr fontId="2" type="noConversion"/>
  </si>
  <si>
    <t>白玉</t>
    <phoneticPr fontId="4" type="noConversion"/>
  </si>
  <si>
    <t>基于公共生活调研方法的大学校园活力街区设计</t>
    <phoneticPr fontId="2" type="noConversion"/>
  </si>
  <si>
    <t>张雪诺</t>
    <phoneticPr fontId="2" type="noConversion"/>
  </si>
  <si>
    <t>李健</t>
  </si>
  <si>
    <t>琚梦颖</t>
    <phoneticPr fontId="2" type="noConversion"/>
  </si>
  <si>
    <t>基于公共生活调研方法的大学校园活力街区设计　</t>
  </si>
  <si>
    <t>袁青昊</t>
    <phoneticPr fontId="2" type="noConversion"/>
  </si>
  <si>
    <t>基于大数据的出租车停靠站布局优化</t>
    <phoneticPr fontId="2" type="noConversion"/>
  </si>
  <si>
    <t>姚霖</t>
    <phoneticPr fontId="2" type="noConversion"/>
  </si>
  <si>
    <t>孙剑</t>
  </si>
  <si>
    <t>基于人性化设计的嘉定校区通达楼周边步行交通改善</t>
    <phoneticPr fontId="2" type="noConversion"/>
  </si>
  <si>
    <t>李雪洁</t>
    <phoneticPr fontId="2" type="noConversion"/>
  </si>
  <si>
    <t>基于出行群体细分的重大节假日高速公路应急管控策略</t>
  </si>
  <si>
    <t>张瑞聪</t>
    <phoneticPr fontId="2" type="noConversion"/>
  </si>
  <si>
    <t>基于大数据的公交运行诊断系统</t>
    <phoneticPr fontId="2" type="noConversion"/>
  </si>
  <si>
    <t>关立</t>
    <phoneticPr fontId="2" type="noConversion"/>
  </si>
  <si>
    <t>段征宇</t>
  </si>
  <si>
    <t>基于智能人群检测技术的轨道站点出入口周边人群聚集风险预警系统</t>
    <phoneticPr fontId="4" type="noConversion"/>
  </si>
  <si>
    <t>交通规划</t>
    <phoneticPr fontId="2" type="noConversion"/>
  </si>
  <si>
    <t>交设（2组）</t>
    <phoneticPr fontId="2" type="noConversion"/>
  </si>
  <si>
    <t>道路（5组）</t>
    <phoneticPr fontId="2" type="noConversion"/>
  </si>
  <si>
    <t>范传对</t>
  </si>
  <si>
    <t>陈雨人</t>
  </si>
  <si>
    <t>特殊路段色彩诱导型功能铺装研究与设计</t>
    <phoneticPr fontId="2" type="noConversion"/>
  </si>
  <si>
    <t>江镕行</t>
    <phoneticPr fontId="2" type="noConversion"/>
  </si>
  <si>
    <t>杨群</t>
  </si>
  <si>
    <t>减速路面设计</t>
    <phoneticPr fontId="2" type="noConversion"/>
  </si>
  <si>
    <t>杨轸</t>
  </si>
  <si>
    <t>罗浩与</t>
    <phoneticPr fontId="2" type="noConversion"/>
  </si>
  <si>
    <t>基于振动感知的车辆轮迹识别方法　</t>
    <phoneticPr fontId="2" type="noConversion"/>
  </si>
  <si>
    <t>车蓬禹</t>
    <phoneticPr fontId="2" type="noConversion"/>
  </si>
  <si>
    <t>赵鸿铎</t>
  </si>
  <si>
    <t>地下车库自动导航停车系统</t>
    <phoneticPr fontId="2" type="noConversion"/>
  </si>
  <si>
    <t>李一帆</t>
    <phoneticPr fontId="2" type="noConversion"/>
  </si>
  <si>
    <t>陈丰</t>
  </si>
  <si>
    <t>量化基层温度应力对面层病害的贡献　</t>
    <phoneticPr fontId="2" type="noConversion"/>
  </si>
  <si>
    <t>雷一鸣</t>
    <phoneticPr fontId="2" type="noConversion"/>
  </si>
  <si>
    <t>肖飞鹏</t>
  </si>
  <si>
    <t>杨铭</t>
    <phoneticPr fontId="2" type="noConversion"/>
  </si>
  <si>
    <t>道路工程</t>
    <phoneticPr fontId="2" type="noConversion"/>
  </si>
  <si>
    <t>交通设计</t>
    <phoneticPr fontId="2" type="noConversion"/>
  </si>
  <si>
    <t>铺面（2组）</t>
    <phoneticPr fontId="2" type="noConversion"/>
  </si>
  <si>
    <t>铺面大赛</t>
    <phoneticPr fontId="2" type="noConversion"/>
  </si>
  <si>
    <t>交规（7组）</t>
    <phoneticPr fontId="2" type="noConversion"/>
  </si>
  <si>
    <t>基于视频的地铁车站人流密度检测方法研究</t>
  </si>
  <si>
    <t>杨子维</t>
  </si>
  <si>
    <t>黄世泽</t>
  </si>
  <si>
    <t>基于车辆轨迹数据的交叉口排队长度估计</t>
    <phoneticPr fontId="2" type="noConversion"/>
  </si>
  <si>
    <t>张颜麟</t>
    <phoneticPr fontId="2" type="noConversion"/>
  </si>
  <si>
    <t>唐克双</t>
  </si>
  <si>
    <t>智能车辆自主换道运动行为建模与仿真</t>
    <phoneticPr fontId="2" type="noConversion"/>
  </si>
  <si>
    <t>李金洋</t>
    <phoneticPr fontId="2" type="noConversion"/>
  </si>
  <si>
    <t>面向无人驾驶的智慧路灯定位系统设计</t>
    <phoneticPr fontId="2" type="noConversion"/>
  </si>
  <si>
    <t>李泊霖</t>
    <phoneticPr fontId="2" type="noConversion"/>
  </si>
  <si>
    <t>杜豫川</t>
  </si>
  <si>
    <t>基于网联车的信号交叉口协调控制评价与优化</t>
    <phoneticPr fontId="2" type="noConversion"/>
  </si>
  <si>
    <t>陈怡坤</t>
    <phoneticPr fontId="2" type="noConversion"/>
  </si>
  <si>
    <t>马万经</t>
  </si>
  <si>
    <t>基于人工智能的自主泊车控制方法</t>
  </si>
  <si>
    <t>郝琛晖</t>
    <phoneticPr fontId="2" type="noConversion"/>
  </si>
  <si>
    <t>多源数据融合的城市路网拥堵溯源分析系统</t>
    <phoneticPr fontId="2" type="noConversion"/>
  </si>
  <si>
    <t>陈思曲</t>
    <phoneticPr fontId="2" type="noConversion"/>
  </si>
  <si>
    <t>面向智能网联汽车的V2X仿真测试系统</t>
  </si>
  <si>
    <t>陈子轩</t>
  </si>
  <si>
    <t>基于微机监测数据的区间轨道电路预警分析</t>
    <phoneticPr fontId="2" type="noConversion"/>
  </si>
  <si>
    <t>龚哲毅</t>
    <phoneticPr fontId="2" type="noConversion"/>
  </si>
  <si>
    <t>欧冬秀</t>
  </si>
  <si>
    <t>徐嫣然</t>
    <phoneticPr fontId="2" type="noConversion"/>
  </si>
  <si>
    <t>交通信息</t>
    <phoneticPr fontId="2" type="noConversion"/>
  </si>
  <si>
    <t>交信（10组）</t>
    <phoneticPr fontId="2" type="noConversion"/>
  </si>
  <si>
    <t>城市轨道交通车站分出入口进出站客流估算方法</t>
    <phoneticPr fontId="2" type="noConversion"/>
  </si>
  <si>
    <t>赵治钧</t>
    <phoneticPr fontId="2" type="noConversion"/>
  </si>
  <si>
    <t>叶霞飞</t>
  </si>
  <si>
    <t xml:space="preserve">质量块对隔振器阻尼比测试结果影响规律的探索与研究 </t>
  </si>
  <si>
    <t>张昊</t>
  </si>
  <si>
    <t>李新国</t>
  </si>
  <si>
    <t>高速铁路钢轨振动能量回收模型研究</t>
  </si>
  <si>
    <t>滕政伟</t>
    <phoneticPr fontId="2" type="noConversion"/>
  </si>
  <si>
    <t>杨新文</t>
  </si>
  <si>
    <t>复杂交通荷载条件下有轨电车路基横向变形研究</t>
  </si>
  <si>
    <t>潘婕</t>
  </si>
  <si>
    <t>陕耀</t>
  </si>
  <si>
    <t>低频加速度测试精度影响实验探究</t>
    <phoneticPr fontId="2" type="noConversion"/>
  </si>
  <si>
    <t>罗朋</t>
    <phoneticPr fontId="2" type="noConversion"/>
  </si>
  <si>
    <t>城市轨道交通无障碍设施问题分析及对策研究</t>
  </si>
  <si>
    <t>师钰鹏</t>
  </si>
  <si>
    <t>王治</t>
  </si>
  <si>
    <t>轨道交通</t>
    <phoneticPr fontId="2" type="noConversion"/>
  </si>
  <si>
    <t>轨道（6组）</t>
    <phoneticPr fontId="2" type="noConversion"/>
  </si>
  <si>
    <t>基于票价弹性的上海轨道交通网络客流均衡策略研究</t>
    <phoneticPr fontId="2" type="noConversion"/>
  </si>
  <si>
    <t>林清凯</t>
    <phoneticPr fontId="2" type="noConversion"/>
  </si>
  <si>
    <t>洪玲</t>
  </si>
  <si>
    <t>基于WiFi嗅探数据的地铁客流特征可视化应用</t>
    <phoneticPr fontId="2" type="noConversion"/>
  </si>
  <si>
    <t>徐思凡</t>
    <phoneticPr fontId="2" type="noConversion"/>
  </si>
  <si>
    <t>江志彬</t>
    <phoneticPr fontId="4" type="noConversion"/>
  </si>
  <si>
    <t>轨道交通乘客应急疏散仿真体系研究</t>
  </si>
  <si>
    <t>邱树涵</t>
  </si>
  <si>
    <t>洪玲</t>
    <phoneticPr fontId="4" type="noConversion"/>
  </si>
  <si>
    <t>轨道交通车站实时客流管控辅助决策体系研究　</t>
  </si>
  <si>
    <t>闫婷钰</t>
    <phoneticPr fontId="2" type="noConversion"/>
  </si>
  <si>
    <t>城市轨道交通车辆扣放车决策系统</t>
    <phoneticPr fontId="2" type="noConversion"/>
  </si>
  <si>
    <t>卢哲超</t>
  </si>
  <si>
    <t>朱炜</t>
  </si>
  <si>
    <t>基于WiFi嗅探技术的城市轨道交通乘客出行链路还原研究</t>
    <phoneticPr fontId="2" type="noConversion"/>
  </si>
  <si>
    <t>陆续</t>
    <phoneticPr fontId="2" type="noConversion"/>
  </si>
  <si>
    <t>江志彬</t>
  </si>
  <si>
    <t>DR.M2——地铁客流分析模型诊断系统</t>
  </si>
  <si>
    <t>高华</t>
    <phoneticPr fontId="2" type="noConversion"/>
  </si>
  <si>
    <t>交通运输</t>
    <phoneticPr fontId="2" type="noConversion"/>
  </si>
  <si>
    <t>运输（7组）</t>
    <phoneticPr fontId="2" type="noConversion"/>
  </si>
  <si>
    <t>是</t>
    <phoneticPr fontId="2" type="noConversion"/>
  </si>
  <si>
    <t>否</t>
    <phoneticPr fontId="2" type="noConversion"/>
  </si>
  <si>
    <t>否</t>
    <phoneticPr fontId="2" type="noConversion"/>
  </si>
  <si>
    <t>是</t>
    <phoneticPr fontId="2" type="noConversion"/>
  </si>
  <si>
    <t>否</t>
    <phoneticPr fontId="2" type="noConversion"/>
  </si>
  <si>
    <t>D类慢行交通系统设计书</t>
  </si>
  <si>
    <t>杨轸</t>
    <phoneticPr fontId="2" type="noConversion"/>
  </si>
  <si>
    <t>基于声子晶体结构的减速路面设计减速路面设计</t>
    <phoneticPr fontId="2" type="noConversion"/>
  </si>
  <si>
    <t>一种基于六轴传感器数据的人体行为监测及识别方法</t>
    <phoneticPr fontId="2" type="noConversion"/>
  </si>
  <si>
    <t>是</t>
    <phoneticPr fontId="2" type="noConversion"/>
  </si>
  <si>
    <t>否</t>
    <phoneticPr fontId="2" type="noConversion"/>
  </si>
  <si>
    <t>是</t>
    <phoneticPr fontId="2" type="noConversion"/>
  </si>
  <si>
    <t>否</t>
    <phoneticPr fontId="2" type="noConversion"/>
  </si>
  <si>
    <t>是</t>
    <phoneticPr fontId="2" type="noConversion"/>
  </si>
  <si>
    <t>否</t>
    <phoneticPr fontId="2" type="noConversion"/>
  </si>
  <si>
    <t>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</si>
</sst>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1">
    <font>
      <sz val="11"/>
      <color theme="1"/>
      <name val="宋体"/>
      <family val="2"/>
      <charset val="134"/>
      <scheme val="minor"/>
    </font>
    <font>
      <b/>
      <sz val="11"/>
      <color theme="1"/>
      <name val="宋体"/>
      <family val="3"/>
      <charset val="134"/>
    </font>
    <font>
      <sz val="9"/>
      <name val="宋体"/>
      <family val="2"/>
      <charset val="134"/>
      <scheme val="minor"/>
    </font>
    <font>
      <sz val="11"/>
      <name val="等线"/>
      <family val="3"/>
      <charset val="134"/>
    </font>
    <font>
      <sz val="9"/>
      <name val="宋体"/>
      <family val="3"/>
      <charset val="134"/>
      <scheme val="minor"/>
    </font>
    <font>
      <sz val="11"/>
      <color theme="1"/>
      <name val="宋体"/>
      <family val="3"/>
      <charset val="134"/>
      <scheme val="minor"/>
    </font>
    <font>
      <sz val="11"/>
      <color rgb="FF000000"/>
      <name val="宋体"/>
      <family val="3"/>
      <charset val="134"/>
    </font>
    <font>
      <sz val="11"/>
      <color theme="1"/>
      <name val="宋体"/>
      <family val="3"/>
      <charset val="134"/>
    </font>
    <font>
      <sz val="11"/>
      <name val="宋体"/>
      <family val="3"/>
      <charset val="134"/>
      <scheme val="minor"/>
    </font>
    <font>
      <sz val="11"/>
      <name val="宋体"/>
      <family val="3"/>
      <charset val="134"/>
    </font>
    <font>
      <sz val="11"/>
      <name val="等线"/>
      <family val="4"/>
      <charset val="134"/>
    </font>
  </fonts>
  <fills count="4">
    <fill>
      <patternFill patternType="none"/>
    </fill>
    <fill>
      <patternFill patternType="gray125"/>
    </fill>
    <fill>
      <patternFill patternType="solid">
        <fgColor theme="5"/>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alignment vertical="center"/>
    </xf>
    <xf numFmtId="0" fontId="3"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10" fillId="0" borderId="0">
      <alignment vertical="center"/>
    </xf>
  </cellStyleXfs>
  <cellXfs count="32">
    <xf numFmtId="0" fontId="0" fillId="0" borderId="0" xfId="0">
      <alignment vertical="center"/>
    </xf>
    <xf numFmtId="0" fontId="0" fillId="0" borderId="0" xfId="0" applyAlignment="1">
      <alignment vertical="center" wrapText="1"/>
    </xf>
    <xf numFmtId="0" fontId="5" fillId="0" borderId="1" xfId="2"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4"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2"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5"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0" fontId="7" fillId="0" borderId="1" xfId="3"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3" borderId="1" xfId="2"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7">
    <cellStyle name="常规" xfId="0" builtinId="0"/>
    <cellStyle name="常规 2" xfId="2"/>
    <cellStyle name="常规 3" xfId="5"/>
    <cellStyle name="常规 4" xfId="4"/>
    <cellStyle name="常规 5" xfId="1"/>
    <cellStyle name="常规 5 2" xfId="6"/>
    <cellStyle name="常规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abSelected="1" workbookViewId="0">
      <pane ySplit="1" topLeftCell="A38" activePane="bottomLeft" state="frozen"/>
      <selection pane="bottomLeft" activeCell="D5" sqref="D5"/>
    </sheetView>
  </sheetViews>
  <sheetFormatPr defaultRowHeight="14.4"/>
  <cols>
    <col min="2" max="2" width="22.88671875" style="1" customWidth="1"/>
    <col min="4" max="4" width="10.109375" customWidth="1"/>
    <col min="5" max="5" width="8.77734375" customWidth="1"/>
    <col min="8" max="8" width="9.6640625" customWidth="1"/>
    <col min="12" max="12" width="13.5546875" bestFit="1" customWidth="1"/>
    <col min="13" max="13" width="6.77734375" customWidth="1"/>
    <col min="14" max="14" width="12.21875" customWidth="1"/>
    <col min="15" max="15" width="9.88671875" customWidth="1"/>
    <col min="16" max="16" width="6.88671875" customWidth="1"/>
  </cols>
  <sheetData>
    <row r="1" spans="1:17" ht="28.8">
      <c r="A1" s="12" t="s">
        <v>0</v>
      </c>
      <c r="B1" s="12" t="s">
        <v>1</v>
      </c>
      <c r="C1" s="12" t="s">
        <v>2</v>
      </c>
      <c r="D1" s="12" t="s">
        <v>3</v>
      </c>
      <c r="E1" s="13" t="s">
        <v>4</v>
      </c>
      <c r="F1" s="13" t="s">
        <v>5</v>
      </c>
      <c r="G1" s="13" t="s">
        <v>6</v>
      </c>
      <c r="H1" s="13" t="s">
        <v>7</v>
      </c>
      <c r="I1" s="13" t="s">
        <v>8</v>
      </c>
      <c r="J1" s="13" t="s">
        <v>9</v>
      </c>
      <c r="K1" s="13" t="s">
        <v>10</v>
      </c>
      <c r="L1" s="13" t="s">
        <v>11</v>
      </c>
      <c r="M1" s="13" t="s">
        <v>12</v>
      </c>
      <c r="N1" s="13" t="s">
        <v>13</v>
      </c>
      <c r="O1" s="13" t="s">
        <v>14</v>
      </c>
      <c r="P1" s="13" t="s">
        <v>15</v>
      </c>
      <c r="Q1" s="13" t="s">
        <v>16</v>
      </c>
    </row>
    <row r="2" spans="1:17" ht="13.95" customHeight="1">
      <c r="A2" s="28" t="s">
        <v>65</v>
      </c>
      <c r="B2" s="29"/>
      <c r="C2" s="29"/>
      <c r="D2" s="29"/>
      <c r="E2" s="29"/>
      <c r="F2" s="29"/>
      <c r="G2" s="29"/>
      <c r="H2" s="29"/>
      <c r="I2" s="29"/>
      <c r="J2" s="29"/>
      <c r="K2" s="29"/>
      <c r="L2" s="29"/>
      <c r="M2" s="29"/>
      <c r="N2" s="29"/>
      <c r="O2" s="29"/>
      <c r="P2" s="29"/>
      <c r="Q2" s="30"/>
    </row>
    <row r="3" spans="1:17" ht="28.8">
      <c r="A3" s="17">
        <v>7</v>
      </c>
      <c r="B3" s="18" t="s">
        <v>29</v>
      </c>
      <c r="C3" s="18" t="s">
        <v>30</v>
      </c>
      <c r="D3" s="18" t="s">
        <v>31</v>
      </c>
      <c r="E3" s="19" t="s">
        <v>40</v>
      </c>
      <c r="F3" s="17">
        <v>85</v>
      </c>
      <c r="G3" s="17">
        <v>90</v>
      </c>
      <c r="H3" s="17">
        <f t="shared" ref="H3:H9" si="0">(F3+G3)/2</f>
        <v>87.5</v>
      </c>
      <c r="I3" s="17">
        <v>42</v>
      </c>
      <c r="J3" s="17">
        <v>44</v>
      </c>
      <c r="K3" s="17">
        <v>43</v>
      </c>
      <c r="L3" s="20">
        <f t="shared" ref="L3:L9" si="1">AVERAGE(I3:K3)</f>
        <v>43</v>
      </c>
      <c r="M3" s="20">
        <f t="shared" ref="M3:M9" si="2">H3/20+L3</f>
        <v>47.375</v>
      </c>
      <c r="N3" s="17"/>
      <c r="O3" s="20">
        <f t="shared" ref="O3:O9" si="3">M3</f>
        <v>47.375</v>
      </c>
      <c r="P3" s="17">
        <v>1</v>
      </c>
      <c r="Q3" s="17" t="s">
        <v>143</v>
      </c>
    </row>
    <row r="4" spans="1:17" ht="28.8">
      <c r="A4" s="17">
        <v>10</v>
      </c>
      <c r="B4" s="18" t="s">
        <v>36</v>
      </c>
      <c r="C4" s="18" t="s">
        <v>37</v>
      </c>
      <c r="D4" s="18" t="s">
        <v>38</v>
      </c>
      <c r="E4" s="19" t="s">
        <v>40</v>
      </c>
      <c r="F4" s="17">
        <v>90</v>
      </c>
      <c r="G4" s="17">
        <v>95</v>
      </c>
      <c r="H4" s="17">
        <f t="shared" si="0"/>
        <v>92.5</v>
      </c>
      <c r="I4" s="17">
        <v>45</v>
      </c>
      <c r="J4" s="17">
        <v>35</v>
      </c>
      <c r="K4" s="17">
        <v>41</v>
      </c>
      <c r="L4" s="20">
        <f t="shared" si="1"/>
        <v>40.333333333333336</v>
      </c>
      <c r="M4" s="20">
        <f t="shared" si="2"/>
        <v>44.958333333333336</v>
      </c>
      <c r="N4" s="17"/>
      <c r="O4" s="20">
        <f t="shared" si="3"/>
        <v>44.958333333333336</v>
      </c>
      <c r="P4" s="17">
        <v>2</v>
      </c>
      <c r="Q4" s="17" t="s">
        <v>143</v>
      </c>
    </row>
    <row r="5" spans="1:17" ht="43.2">
      <c r="A5" s="17">
        <v>5</v>
      </c>
      <c r="B5" s="18" t="s">
        <v>39</v>
      </c>
      <c r="C5" s="18" t="s">
        <v>26</v>
      </c>
      <c r="D5" s="18" t="s">
        <v>25</v>
      </c>
      <c r="E5" s="19" t="s">
        <v>40</v>
      </c>
      <c r="F5" s="17">
        <v>80</v>
      </c>
      <c r="G5" s="17">
        <v>75</v>
      </c>
      <c r="H5" s="17">
        <f t="shared" si="0"/>
        <v>77.5</v>
      </c>
      <c r="I5" s="17">
        <v>37</v>
      </c>
      <c r="J5" s="17">
        <v>42</v>
      </c>
      <c r="K5" s="17">
        <v>34</v>
      </c>
      <c r="L5" s="20">
        <f t="shared" si="1"/>
        <v>37.666666666666664</v>
      </c>
      <c r="M5" s="20">
        <f t="shared" si="2"/>
        <v>41.541666666666664</v>
      </c>
      <c r="N5" s="17"/>
      <c r="O5" s="20">
        <f t="shared" si="3"/>
        <v>41.541666666666664</v>
      </c>
      <c r="P5" s="17">
        <v>3</v>
      </c>
      <c r="Q5" s="17" t="s">
        <v>143</v>
      </c>
    </row>
    <row r="6" spans="1:17" ht="28.8">
      <c r="A6" s="6">
        <v>6</v>
      </c>
      <c r="B6" s="3" t="s">
        <v>27</v>
      </c>
      <c r="C6" s="3" t="s">
        <v>28</v>
      </c>
      <c r="D6" s="3" t="s">
        <v>25</v>
      </c>
      <c r="E6" s="14" t="s">
        <v>40</v>
      </c>
      <c r="F6" s="6">
        <v>75</v>
      </c>
      <c r="G6" s="6">
        <v>85</v>
      </c>
      <c r="H6" s="6">
        <f t="shared" si="0"/>
        <v>80</v>
      </c>
      <c r="I6" s="6">
        <v>42</v>
      </c>
      <c r="J6" s="6">
        <v>32</v>
      </c>
      <c r="K6" s="6">
        <v>31</v>
      </c>
      <c r="L6" s="16">
        <f t="shared" si="1"/>
        <v>35</v>
      </c>
      <c r="M6" s="16">
        <f t="shared" si="2"/>
        <v>39</v>
      </c>
      <c r="N6" s="6"/>
      <c r="O6" s="16">
        <f t="shared" si="3"/>
        <v>39</v>
      </c>
      <c r="P6" s="6">
        <v>4</v>
      </c>
      <c r="Q6" s="6" t="s">
        <v>144</v>
      </c>
    </row>
    <row r="7" spans="1:17" ht="43.2">
      <c r="A7" s="6">
        <v>9</v>
      </c>
      <c r="B7" s="3" t="s">
        <v>34</v>
      </c>
      <c r="C7" s="3" t="s">
        <v>35</v>
      </c>
      <c r="D7" s="3" t="s">
        <v>25</v>
      </c>
      <c r="E7" s="14" t="s">
        <v>40</v>
      </c>
      <c r="F7" s="6">
        <v>70</v>
      </c>
      <c r="G7" s="6">
        <v>70</v>
      </c>
      <c r="H7" s="6">
        <f t="shared" si="0"/>
        <v>70</v>
      </c>
      <c r="I7" s="6">
        <v>36</v>
      </c>
      <c r="J7" s="6">
        <v>32</v>
      </c>
      <c r="K7" s="6">
        <v>36</v>
      </c>
      <c r="L7" s="16">
        <f t="shared" si="1"/>
        <v>34.666666666666664</v>
      </c>
      <c r="M7" s="16">
        <f t="shared" si="2"/>
        <v>38.166666666666664</v>
      </c>
      <c r="N7" s="6"/>
      <c r="O7" s="16">
        <f t="shared" si="3"/>
        <v>38.166666666666664</v>
      </c>
      <c r="P7" s="6">
        <v>5</v>
      </c>
      <c r="Q7" s="6" t="s">
        <v>144</v>
      </c>
    </row>
    <row r="8" spans="1:17" ht="28.8">
      <c r="A8" s="6">
        <v>4</v>
      </c>
      <c r="B8" s="3" t="s">
        <v>23</v>
      </c>
      <c r="C8" s="3" t="s">
        <v>24</v>
      </c>
      <c r="D8" s="3" t="s">
        <v>25</v>
      </c>
      <c r="E8" s="14" t="s">
        <v>40</v>
      </c>
      <c r="F8" s="6">
        <v>80</v>
      </c>
      <c r="G8" s="6">
        <v>80</v>
      </c>
      <c r="H8" s="6">
        <f t="shared" si="0"/>
        <v>80</v>
      </c>
      <c r="I8" s="6">
        <v>34</v>
      </c>
      <c r="J8" s="6">
        <v>33</v>
      </c>
      <c r="K8" s="6">
        <v>34</v>
      </c>
      <c r="L8" s="16">
        <f t="shared" si="1"/>
        <v>33.666666666666664</v>
      </c>
      <c r="M8" s="16">
        <f t="shared" si="2"/>
        <v>37.666666666666664</v>
      </c>
      <c r="N8" s="6"/>
      <c r="O8" s="16">
        <f t="shared" si="3"/>
        <v>37.666666666666664</v>
      </c>
      <c r="P8" s="6">
        <v>6</v>
      </c>
      <c r="Q8" s="6" t="s">
        <v>144</v>
      </c>
    </row>
    <row r="9" spans="1:17" ht="43.2">
      <c r="A9" s="6">
        <v>8</v>
      </c>
      <c r="B9" s="3" t="s">
        <v>32</v>
      </c>
      <c r="C9" s="3" t="s">
        <v>33</v>
      </c>
      <c r="D9" s="3" t="s">
        <v>25</v>
      </c>
      <c r="E9" s="14" t="s">
        <v>40</v>
      </c>
      <c r="F9" s="6">
        <v>65</v>
      </c>
      <c r="G9" s="6">
        <v>65</v>
      </c>
      <c r="H9" s="6">
        <f t="shared" si="0"/>
        <v>65</v>
      </c>
      <c r="I9" s="6">
        <v>21</v>
      </c>
      <c r="J9" s="6">
        <v>26</v>
      </c>
      <c r="K9" s="6">
        <v>30</v>
      </c>
      <c r="L9" s="16">
        <f t="shared" si="1"/>
        <v>25.666666666666668</v>
      </c>
      <c r="M9" s="16">
        <f t="shared" si="2"/>
        <v>28.916666666666668</v>
      </c>
      <c r="N9" s="6"/>
      <c r="O9" s="16">
        <f t="shared" si="3"/>
        <v>28.916666666666668</v>
      </c>
      <c r="P9" s="6">
        <v>7</v>
      </c>
      <c r="Q9" s="6" t="s">
        <v>144</v>
      </c>
    </row>
    <row r="10" spans="1:17" ht="13.95" customHeight="1">
      <c r="A10" s="28" t="s">
        <v>41</v>
      </c>
      <c r="B10" s="29"/>
      <c r="C10" s="29"/>
      <c r="D10" s="29"/>
      <c r="E10" s="29"/>
      <c r="F10" s="29"/>
      <c r="G10" s="29"/>
      <c r="H10" s="29"/>
      <c r="I10" s="29"/>
      <c r="J10" s="29"/>
      <c r="K10" s="29"/>
      <c r="L10" s="29"/>
      <c r="M10" s="29"/>
      <c r="N10" s="29"/>
      <c r="O10" s="29"/>
      <c r="P10" s="29"/>
      <c r="Q10" s="30"/>
    </row>
    <row r="11" spans="1:17" ht="28.8">
      <c r="A11" s="17">
        <v>1</v>
      </c>
      <c r="B11" s="19" t="s">
        <v>17</v>
      </c>
      <c r="C11" s="19" t="s">
        <v>18</v>
      </c>
      <c r="D11" s="19" t="s">
        <v>19</v>
      </c>
      <c r="E11" s="19" t="s">
        <v>62</v>
      </c>
      <c r="F11" s="17">
        <v>70</v>
      </c>
      <c r="G11" s="17">
        <v>80</v>
      </c>
      <c r="H11" s="17">
        <f>(F11+G11)/2</f>
        <v>75</v>
      </c>
      <c r="I11" s="26">
        <v>40</v>
      </c>
      <c r="J11" s="26">
        <v>45</v>
      </c>
      <c r="K11" s="17">
        <v>47</v>
      </c>
      <c r="L11" s="20">
        <f>AVERAGE(I11:K11)</f>
        <v>44</v>
      </c>
      <c r="M11" s="20">
        <f>H11/20+L11</f>
        <v>47.75</v>
      </c>
      <c r="N11" s="17">
        <v>88.75</v>
      </c>
      <c r="O11" s="27">
        <f>N11+M11</f>
        <v>136.5</v>
      </c>
      <c r="P11" s="17">
        <v>1</v>
      </c>
      <c r="Q11" s="17" t="s">
        <v>141</v>
      </c>
    </row>
    <row r="12" spans="1:17" ht="28.8">
      <c r="A12" s="6">
        <v>2</v>
      </c>
      <c r="B12" s="3" t="s">
        <v>20</v>
      </c>
      <c r="C12" s="3" t="s">
        <v>21</v>
      </c>
      <c r="D12" s="3" t="s">
        <v>22</v>
      </c>
      <c r="E12" s="14" t="s">
        <v>62</v>
      </c>
      <c r="F12" s="6">
        <v>75</v>
      </c>
      <c r="G12" s="6">
        <v>78</v>
      </c>
      <c r="H12" s="6">
        <f>(F12+G12)/2</f>
        <v>76.5</v>
      </c>
      <c r="I12" s="2">
        <v>37</v>
      </c>
      <c r="J12" s="6">
        <v>46</v>
      </c>
      <c r="K12" s="15">
        <v>42</v>
      </c>
      <c r="L12" s="16">
        <f>AVERAGE(I12:K12)</f>
        <v>41.666666666666664</v>
      </c>
      <c r="M12" s="16">
        <f>H12/20+L12</f>
        <v>45.491666666666667</v>
      </c>
      <c r="N12" s="6">
        <v>82.25</v>
      </c>
      <c r="O12" s="25">
        <f>N12+M12</f>
        <v>127.74166666666667</v>
      </c>
      <c r="P12" s="6">
        <v>2</v>
      </c>
      <c r="Q12" s="6" t="s">
        <v>142</v>
      </c>
    </row>
    <row r="13" spans="1:17" ht="13.95" customHeight="1">
      <c r="A13" s="28" t="s">
        <v>42</v>
      </c>
      <c r="B13" s="29"/>
      <c r="C13" s="29"/>
      <c r="D13" s="29"/>
      <c r="E13" s="29"/>
      <c r="F13" s="29"/>
      <c r="G13" s="29"/>
      <c r="H13" s="29"/>
      <c r="I13" s="29"/>
      <c r="J13" s="29"/>
      <c r="K13" s="29"/>
      <c r="L13" s="29"/>
      <c r="M13" s="29"/>
      <c r="N13" s="29"/>
      <c r="O13" s="29"/>
      <c r="P13" s="29"/>
      <c r="Q13" s="30"/>
    </row>
    <row r="14" spans="1:17" ht="28.8">
      <c r="A14" s="17">
        <v>5</v>
      </c>
      <c r="B14" s="18" t="s">
        <v>51</v>
      </c>
      <c r="C14" s="18" t="s">
        <v>52</v>
      </c>
      <c r="D14" s="18" t="s">
        <v>53</v>
      </c>
      <c r="E14" s="19" t="s">
        <v>61</v>
      </c>
      <c r="F14" s="17">
        <v>90</v>
      </c>
      <c r="G14" s="17">
        <v>90</v>
      </c>
      <c r="H14" s="17">
        <f>(F14+G14)/2</f>
        <v>90</v>
      </c>
      <c r="I14" s="17">
        <v>42</v>
      </c>
      <c r="J14" s="17">
        <v>41</v>
      </c>
      <c r="K14" s="17">
        <v>39</v>
      </c>
      <c r="L14" s="20">
        <f>AVERAGE(I14:K14)</f>
        <v>40.666666666666664</v>
      </c>
      <c r="M14" s="20">
        <f>H14/20+L14</f>
        <v>45.166666666666664</v>
      </c>
      <c r="N14" s="17"/>
      <c r="O14" s="20">
        <f>M14</f>
        <v>45.166666666666664</v>
      </c>
      <c r="P14" s="17">
        <v>1</v>
      </c>
      <c r="Q14" s="17" t="s">
        <v>145</v>
      </c>
    </row>
    <row r="15" spans="1:17" ht="28.8">
      <c r="A15" s="17">
        <v>6</v>
      </c>
      <c r="B15" s="18" t="s">
        <v>54</v>
      </c>
      <c r="C15" s="18" t="s">
        <v>55</v>
      </c>
      <c r="D15" s="18" t="s">
        <v>56</v>
      </c>
      <c r="E15" s="19" t="s">
        <v>61</v>
      </c>
      <c r="F15" s="17">
        <v>85</v>
      </c>
      <c r="G15" s="17">
        <v>90</v>
      </c>
      <c r="H15" s="17">
        <f>(F15+G15)/2</f>
        <v>87.5</v>
      </c>
      <c r="I15" s="17">
        <v>37</v>
      </c>
      <c r="J15" s="17">
        <v>44</v>
      </c>
      <c r="K15" s="17">
        <v>36</v>
      </c>
      <c r="L15" s="20">
        <f>AVERAGE(I15:K15)</f>
        <v>39</v>
      </c>
      <c r="M15" s="20">
        <f>H15/20+L15</f>
        <v>43.375</v>
      </c>
      <c r="N15" s="17"/>
      <c r="O15" s="20">
        <f>M15</f>
        <v>43.375</v>
      </c>
      <c r="P15" s="17">
        <v>2</v>
      </c>
      <c r="Q15" s="17" t="s">
        <v>145</v>
      </c>
    </row>
    <row r="16" spans="1:17" ht="28.8">
      <c r="A16" s="6">
        <v>2</v>
      </c>
      <c r="B16" s="3" t="s">
        <v>45</v>
      </c>
      <c r="C16" s="3" t="s">
        <v>46</v>
      </c>
      <c r="D16" s="3" t="s">
        <v>47</v>
      </c>
      <c r="E16" s="14" t="s">
        <v>61</v>
      </c>
      <c r="F16" s="6">
        <v>80</v>
      </c>
      <c r="G16" s="6">
        <v>80</v>
      </c>
      <c r="H16" s="6">
        <f>(F16+G16)/2</f>
        <v>80</v>
      </c>
      <c r="I16" s="6">
        <v>29</v>
      </c>
      <c r="J16" s="6">
        <v>43</v>
      </c>
      <c r="K16" s="4">
        <v>37</v>
      </c>
      <c r="L16" s="16">
        <f>AVERAGE(I16:K16)</f>
        <v>36.333333333333336</v>
      </c>
      <c r="M16" s="16">
        <f>H16/20+L16</f>
        <v>40.333333333333336</v>
      </c>
      <c r="N16" s="6"/>
      <c r="O16" s="16">
        <f>M16</f>
        <v>40.333333333333336</v>
      </c>
      <c r="P16" s="6">
        <v>3</v>
      </c>
      <c r="Q16" s="6" t="s">
        <v>146</v>
      </c>
    </row>
    <row r="17" spans="1:17" ht="28.8">
      <c r="A17" s="7">
        <v>7</v>
      </c>
      <c r="B17" s="3" t="s">
        <v>57</v>
      </c>
      <c r="C17" s="3" t="s">
        <v>58</v>
      </c>
      <c r="D17" s="3" t="s">
        <v>59</v>
      </c>
      <c r="E17" s="14" t="s">
        <v>61</v>
      </c>
      <c r="F17" s="6">
        <v>85</v>
      </c>
      <c r="G17" s="4">
        <v>80</v>
      </c>
      <c r="H17" s="6">
        <f>(F17+G17)/2</f>
        <v>82.5</v>
      </c>
      <c r="I17" s="4">
        <v>21</v>
      </c>
      <c r="J17" s="4">
        <v>40</v>
      </c>
      <c r="K17" s="6">
        <v>38</v>
      </c>
      <c r="L17" s="16">
        <f>AVERAGE(I17:K17)</f>
        <v>33</v>
      </c>
      <c r="M17" s="16">
        <f>H17/20+L17</f>
        <v>37.125</v>
      </c>
      <c r="N17" s="6"/>
      <c r="O17" s="16">
        <f>M17</f>
        <v>37.125</v>
      </c>
      <c r="P17" s="6">
        <v>4</v>
      </c>
      <c r="Q17" s="6" t="s">
        <v>147</v>
      </c>
    </row>
    <row r="18" spans="1:17">
      <c r="A18" s="4">
        <v>1</v>
      </c>
      <c r="B18" s="24" t="s">
        <v>137</v>
      </c>
      <c r="C18" s="5" t="s">
        <v>43</v>
      </c>
      <c r="D18" s="5" t="s">
        <v>44</v>
      </c>
      <c r="E18" s="14" t="s">
        <v>61</v>
      </c>
      <c r="F18" s="6">
        <v>70</v>
      </c>
      <c r="G18" s="6">
        <v>75</v>
      </c>
      <c r="H18" s="6">
        <f>(F18+G18)/2</f>
        <v>72.5</v>
      </c>
      <c r="I18" s="6">
        <v>26</v>
      </c>
      <c r="J18" s="4">
        <v>35</v>
      </c>
      <c r="K18" s="6">
        <v>25</v>
      </c>
      <c r="L18" s="16">
        <f>AVERAGE(I18:K18)</f>
        <v>28.666666666666668</v>
      </c>
      <c r="M18" s="16">
        <f>H18/20+L18</f>
        <v>32.291666666666671</v>
      </c>
      <c r="N18" s="6"/>
      <c r="O18" s="16">
        <f>M18</f>
        <v>32.291666666666671</v>
      </c>
      <c r="P18" s="6">
        <v>5</v>
      </c>
      <c r="Q18" s="6" t="s">
        <v>147</v>
      </c>
    </row>
    <row r="19" spans="1:17">
      <c r="A19" s="31" t="s">
        <v>63</v>
      </c>
      <c r="B19" s="31"/>
      <c r="C19" s="31"/>
      <c r="D19" s="31"/>
      <c r="E19" s="31"/>
      <c r="F19" s="31"/>
      <c r="G19" s="31"/>
      <c r="H19" s="31"/>
      <c r="I19" s="31"/>
      <c r="J19" s="31"/>
      <c r="K19" s="31"/>
      <c r="L19" s="31"/>
      <c r="M19" s="31"/>
      <c r="N19" s="31"/>
      <c r="O19" s="31"/>
      <c r="P19" s="31"/>
      <c r="Q19" s="31"/>
    </row>
    <row r="20" spans="1:17">
      <c r="A20" s="17">
        <v>4</v>
      </c>
      <c r="B20" s="18" t="s">
        <v>48</v>
      </c>
      <c r="C20" s="18" t="s">
        <v>50</v>
      </c>
      <c r="D20" s="18" t="s">
        <v>49</v>
      </c>
      <c r="E20" s="19" t="s">
        <v>64</v>
      </c>
      <c r="F20" s="17">
        <v>90</v>
      </c>
      <c r="G20" s="17">
        <v>85</v>
      </c>
      <c r="H20" s="17">
        <f>(F20+G20)/2</f>
        <v>87.5</v>
      </c>
      <c r="I20" s="17">
        <v>38</v>
      </c>
      <c r="J20" s="17">
        <v>30</v>
      </c>
      <c r="K20" s="17">
        <v>39</v>
      </c>
      <c r="L20" s="20">
        <f>AVERAGE(I20:K20)</f>
        <v>35.666666666666664</v>
      </c>
      <c r="M20" s="20">
        <f>H20/20+L20</f>
        <v>40.041666666666664</v>
      </c>
      <c r="N20" s="17">
        <v>136</v>
      </c>
      <c r="O20" s="20">
        <f>M20+N20</f>
        <v>176.04166666666666</v>
      </c>
      <c r="P20" s="17">
        <v>1</v>
      </c>
      <c r="Q20" s="17" t="s">
        <v>135</v>
      </c>
    </row>
    <row r="21" spans="1:17" ht="28.8">
      <c r="A21" s="6">
        <v>3</v>
      </c>
      <c r="B21" s="3" t="s">
        <v>139</v>
      </c>
      <c r="C21" s="3" t="s">
        <v>60</v>
      </c>
      <c r="D21" s="3" t="s">
        <v>138</v>
      </c>
      <c r="E21" s="14" t="s">
        <v>64</v>
      </c>
      <c r="F21" s="6">
        <v>95</v>
      </c>
      <c r="G21" s="6">
        <v>95</v>
      </c>
      <c r="H21" s="6">
        <f>(F21+G21)/2</f>
        <v>95</v>
      </c>
      <c r="I21" s="6">
        <v>41</v>
      </c>
      <c r="J21" s="6">
        <v>32</v>
      </c>
      <c r="K21" s="4">
        <v>38</v>
      </c>
      <c r="L21" s="6">
        <f>AVERAGE(I21:K21)</f>
        <v>37</v>
      </c>
      <c r="M21" s="6">
        <f>H21/20+L21</f>
        <v>41.75</v>
      </c>
      <c r="N21" s="6">
        <v>84</v>
      </c>
      <c r="O21" s="6">
        <f>M21+N21</f>
        <v>125.75</v>
      </c>
      <c r="P21" s="6">
        <v>2</v>
      </c>
      <c r="Q21" s="6" t="s">
        <v>136</v>
      </c>
    </row>
    <row r="22" spans="1:17">
      <c r="A22" s="31" t="s">
        <v>91</v>
      </c>
      <c r="B22" s="31"/>
      <c r="C22" s="31"/>
      <c r="D22" s="31"/>
      <c r="E22" s="31"/>
      <c r="F22" s="31"/>
      <c r="G22" s="31"/>
      <c r="H22" s="31"/>
      <c r="I22" s="31"/>
      <c r="J22" s="31"/>
      <c r="K22" s="31"/>
      <c r="L22" s="31"/>
      <c r="M22" s="31"/>
      <c r="N22" s="31"/>
      <c r="O22" s="31"/>
      <c r="P22" s="31"/>
      <c r="Q22" s="31"/>
    </row>
    <row r="23" spans="1:17" ht="28.8">
      <c r="A23" s="17">
        <v>4</v>
      </c>
      <c r="B23" s="18" t="s">
        <v>74</v>
      </c>
      <c r="C23" s="18" t="s">
        <v>75</v>
      </c>
      <c r="D23" s="18" t="s">
        <v>76</v>
      </c>
      <c r="E23" s="19" t="s">
        <v>90</v>
      </c>
      <c r="F23" s="17">
        <v>88</v>
      </c>
      <c r="G23" s="17">
        <v>90</v>
      </c>
      <c r="H23" s="17">
        <f t="shared" ref="H23:H32" si="4">(F23+G23)/2</f>
        <v>89</v>
      </c>
      <c r="I23" s="17">
        <v>38</v>
      </c>
      <c r="J23" s="17">
        <v>40</v>
      </c>
      <c r="K23" s="17">
        <v>42</v>
      </c>
      <c r="L23" s="20">
        <f t="shared" ref="L23:L32" si="5">AVERAGE(I23:K23)</f>
        <v>40</v>
      </c>
      <c r="M23" s="20">
        <f t="shared" ref="M23:M32" si="6">H23/20+L23</f>
        <v>44.45</v>
      </c>
      <c r="N23" s="17"/>
      <c r="O23" s="20">
        <f t="shared" ref="O23:O32" si="7">M23</f>
        <v>44.45</v>
      </c>
      <c r="P23" s="17">
        <v>1</v>
      </c>
      <c r="Q23" s="17" t="s">
        <v>135</v>
      </c>
    </row>
    <row r="24" spans="1:17" ht="28.8">
      <c r="A24" s="17">
        <v>3</v>
      </c>
      <c r="B24" s="18" t="s">
        <v>72</v>
      </c>
      <c r="C24" s="18" t="s">
        <v>73</v>
      </c>
      <c r="D24" s="18" t="s">
        <v>31</v>
      </c>
      <c r="E24" s="19" t="s">
        <v>90</v>
      </c>
      <c r="F24" s="17">
        <v>86</v>
      </c>
      <c r="G24" s="17">
        <v>85</v>
      </c>
      <c r="H24" s="17">
        <f t="shared" si="4"/>
        <v>85.5</v>
      </c>
      <c r="I24" s="17">
        <v>37</v>
      </c>
      <c r="J24" s="17">
        <v>35</v>
      </c>
      <c r="K24" s="17">
        <v>40</v>
      </c>
      <c r="L24" s="20">
        <f t="shared" si="5"/>
        <v>37.333333333333336</v>
      </c>
      <c r="M24" s="20">
        <f t="shared" si="6"/>
        <v>41.608333333333334</v>
      </c>
      <c r="N24" s="17"/>
      <c r="O24" s="20">
        <f t="shared" si="7"/>
        <v>41.608333333333334</v>
      </c>
      <c r="P24" s="17">
        <v>2</v>
      </c>
      <c r="Q24" s="17" t="s">
        <v>135</v>
      </c>
    </row>
    <row r="25" spans="1:17" ht="28.8">
      <c r="A25" s="17">
        <v>11</v>
      </c>
      <c r="B25" s="22" t="s">
        <v>86</v>
      </c>
      <c r="C25" s="22" t="s">
        <v>87</v>
      </c>
      <c r="D25" s="22" t="s">
        <v>88</v>
      </c>
      <c r="E25" s="19" t="s">
        <v>90</v>
      </c>
      <c r="F25" s="17">
        <v>84</v>
      </c>
      <c r="G25" s="17">
        <v>85</v>
      </c>
      <c r="H25" s="17">
        <f t="shared" si="4"/>
        <v>84.5</v>
      </c>
      <c r="I25" s="17">
        <v>30</v>
      </c>
      <c r="J25" s="17">
        <v>40</v>
      </c>
      <c r="K25" s="17">
        <v>42</v>
      </c>
      <c r="L25" s="20">
        <f t="shared" si="5"/>
        <v>37.333333333333336</v>
      </c>
      <c r="M25" s="20">
        <f t="shared" si="6"/>
        <v>41.558333333333337</v>
      </c>
      <c r="N25" s="17"/>
      <c r="O25" s="20">
        <f t="shared" si="7"/>
        <v>41.558333333333337</v>
      </c>
      <c r="P25" s="17">
        <v>3</v>
      </c>
      <c r="Q25" s="17" t="s">
        <v>135</v>
      </c>
    </row>
    <row r="26" spans="1:17" ht="28.8">
      <c r="A26" s="17">
        <v>2</v>
      </c>
      <c r="B26" s="18" t="s">
        <v>69</v>
      </c>
      <c r="C26" s="18" t="s">
        <v>70</v>
      </c>
      <c r="D26" s="18" t="s">
        <v>71</v>
      </c>
      <c r="E26" s="19" t="s">
        <v>90</v>
      </c>
      <c r="F26" s="17">
        <v>86</v>
      </c>
      <c r="G26" s="17">
        <v>80</v>
      </c>
      <c r="H26" s="17">
        <f t="shared" si="4"/>
        <v>83</v>
      </c>
      <c r="I26" s="17">
        <v>36</v>
      </c>
      <c r="J26" s="17">
        <v>37</v>
      </c>
      <c r="K26" s="17">
        <v>33</v>
      </c>
      <c r="L26" s="20">
        <f t="shared" si="5"/>
        <v>35.333333333333336</v>
      </c>
      <c r="M26" s="20">
        <f t="shared" si="6"/>
        <v>39.483333333333334</v>
      </c>
      <c r="N26" s="17"/>
      <c r="O26" s="20">
        <f t="shared" si="7"/>
        <v>39.483333333333334</v>
      </c>
      <c r="P26" s="17">
        <v>4</v>
      </c>
      <c r="Q26" s="17" t="s">
        <v>135</v>
      </c>
    </row>
    <row r="27" spans="1:17" ht="28.8">
      <c r="A27" s="6">
        <v>1</v>
      </c>
      <c r="B27" s="3" t="s">
        <v>66</v>
      </c>
      <c r="C27" s="3" t="s">
        <v>67</v>
      </c>
      <c r="D27" s="3" t="s">
        <v>68</v>
      </c>
      <c r="E27" s="14" t="s">
        <v>90</v>
      </c>
      <c r="F27" s="6">
        <v>85</v>
      </c>
      <c r="G27" s="6">
        <v>75</v>
      </c>
      <c r="H27" s="6">
        <f t="shared" si="4"/>
        <v>80</v>
      </c>
      <c r="I27" s="6">
        <v>36</v>
      </c>
      <c r="J27" s="6">
        <v>36</v>
      </c>
      <c r="K27" s="4">
        <v>34</v>
      </c>
      <c r="L27" s="16">
        <f t="shared" si="5"/>
        <v>35.333333333333336</v>
      </c>
      <c r="M27" s="16">
        <f t="shared" si="6"/>
        <v>39.333333333333336</v>
      </c>
      <c r="N27" s="6"/>
      <c r="O27" s="16">
        <f t="shared" si="7"/>
        <v>39.333333333333336</v>
      </c>
      <c r="P27" s="6">
        <v>5</v>
      </c>
      <c r="Q27" s="6" t="s">
        <v>136</v>
      </c>
    </row>
    <row r="28" spans="1:17" ht="28.8">
      <c r="A28" s="6">
        <v>8</v>
      </c>
      <c r="B28" s="3" t="s">
        <v>82</v>
      </c>
      <c r="C28" s="3" t="s">
        <v>83</v>
      </c>
      <c r="D28" s="3" t="s">
        <v>79</v>
      </c>
      <c r="E28" s="14" t="s">
        <v>90</v>
      </c>
      <c r="F28" s="6">
        <v>85</v>
      </c>
      <c r="G28" s="6">
        <v>83</v>
      </c>
      <c r="H28" s="6">
        <f t="shared" si="4"/>
        <v>84</v>
      </c>
      <c r="I28" s="6">
        <v>34</v>
      </c>
      <c r="J28" s="6">
        <v>34</v>
      </c>
      <c r="K28" s="4">
        <v>37</v>
      </c>
      <c r="L28" s="16">
        <f t="shared" si="5"/>
        <v>35</v>
      </c>
      <c r="M28" s="16">
        <f t="shared" si="6"/>
        <v>39.200000000000003</v>
      </c>
      <c r="N28" s="6"/>
      <c r="O28" s="16">
        <f t="shared" si="7"/>
        <v>39.200000000000003</v>
      </c>
      <c r="P28" s="6">
        <v>6</v>
      </c>
      <c r="Q28" s="6" t="s">
        <v>136</v>
      </c>
    </row>
    <row r="29" spans="1:17" ht="28.8">
      <c r="A29" s="6">
        <v>7</v>
      </c>
      <c r="B29" s="3" t="s">
        <v>80</v>
      </c>
      <c r="C29" s="3" t="s">
        <v>81</v>
      </c>
      <c r="D29" s="3" t="s">
        <v>76</v>
      </c>
      <c r="E29" s="14" t="s">
        <v>90</v>
      </c>
      <c r="F29" s="6">
        <v>88</v>
      </c>
      <c r="G29" s="6">
        <v>85</v>
      </c>
      <c r="H29" s="6">
        <f t="shared" si="4"/>
        <v>86.5</v>
      </c>
      <c r="I29" s="6">
        <v>31</v>
      </c>
      <c r="J29" s="6">
        <v>38</v>
      </c>
      <c r="K29" s="4">
        <v>35</v>
      </c>
      <c r="L29" s="16">
        <f t="shared" si="5"/>
        <v>34.666666666666664</v>
      </c>
      <c r="M29" s="16">
        <f t="shared" si="6"/>
        <v>38.991666666666667</v>
      </c>
      <c r="N29" s="6"/>
      <c r="O29" s="16">
        <f t="shared" si="7"/>
        <v>38.991666666666667</v>
      </c>
      <c r="P29" s="6">
        <v>7</v>
      </c>
      <c r="Q29" s="6" t="s">
        <v>136</v>
      </c>
    </row>
    <row r="30" spans="1:17" ht="28.8">
      <c r="A30" s="6">
        <v>6</v>
      </c>
      <c r="B30" s="3" t="s">
        <v>77</v>
      </c>
      <c r="C30" s="3" t="s">
        <v>78</v>
      </c>
      <c r="D30" s="3" t="s">
        <v>79</v>
      </c>
      <c r="E30" s="14" t="s">
        <v>90</v>
      </c>
      <c r="F30" s="6">
        <v>84</v>
      </c>
      <c r="G30" s="6">
        <v>83</v>
      </c>
      <c r="H30" s="6">
        <f t="shared" si="4"/>
        <v>83.5</v>
      </c>
      <c r="I30" s="6">
        <v>35</v>
      </c>
      <c r="J30" s="6">
        <v>39</v>
      </c>
      <c r="K30" s="4">
        <v>29</v>
      </c>
      <c r="L30" s="16">
        <f t="shared" si="5"/>
        <v>34.333333333333336</v>
      </c>
      <c r="M30" s="16">
        <f t="shared" si="6"/>
        <v>38.508333333333333</v>
      </c>
      <c r="N30" s="6"/>
      <c r="O30" s="16">
        <f t="shared" si="7"/>
        <v>38.508333333333333</v>
      </c>
      <c r="P30" s="6">
        <v>8</v>
      </c>
      <c r="Q30" s="6" t="s">
        <v>136</v>
      </c>
    </row>
    <row r="31" spans="1:17" ht="28.8">
      <c r="A31" s="6">
        <v>9</v>
      </c>
      <c r="B31" s="8" t="s">
        <v>84</v>
      </c>
      <c r="C31" s="8" t="s">
        <v>85</v>
      </c>
      <c r="D31" s="8" t="s">
        <v>79</v>
      </c>
      <c r="E31" s="14" t="s">
        <v>90</v>
      </c>
      <c r="F31" s="6">
        <v>86</v>
      </c>
      <c r="G31" s="6">
        <v>88</v>
      </c>
      <c r="H31" s="6">
        <f t="shared" si="4"/>
        <v>87</v>
      </c>
      <c r="I31" s="6">
        <v>33</v>
      </c>
      <c r="J31" s="6">
        <v>36</v>
      </c>
      <c r="K31" s="4">
        <v>32</v>
      </c>
      <c r="L31" s="16">
        <f t="shared" si="5"/>
        <v>33.666666666666664</v>
      </c>
      <c r="M31" s="16">
        <f t="shared" si="6"/>
        <v>38.016666666666666</v>
      </c>
      <c r="N31" s="6"/>
      <c r="O31" s="16">
        <f t="shared" si="7"/>
        <v>38.016666666666666</v>
      </c>
      <c r="P31" s="6">
        <v>9</v>
      </c>
      <c r="Q31" s="6" t="s">
        <v>136</v>
      </c>
    </row>
    <row r="32" spans="1:17" ht="43.2">
      <c r="A32" s="6">
        <v>12</v>
      </c>
      <c r="B32" s="3" t="s">
        <v>140</v>
      </c>
      <c r="C32" s="3" t="s">
        <v>89</v>
      </c>
      <c r="D32" s="3" t="s">
        <v>88</v>
      </c>
      <c r="E32" s="14" t="s">
        <v>90</v>
      </c>
      <c r="F32" s="6">
        <v>85</v>
      </c>
      <c r="G32" s="6">
        <v>85</v>
      </c>
      <c r="H32" s="6">
        <f t="shared" si="4"/>
        <v>85</v>
      </c>
      <c r="I32" s="6">
        <v>27</v>
      </c>
      <c r="J32" s="6">
        <v>39</v>
      </c>
      <c r="K32" s="6">
        <v>35</v>
      </c>
      <c r="L32" s="16">
        <f t="shared" si="5"/>
        <v>33.666666666666664</v>
      </c>
      <c r="M32" s="16">
        <f t="shared" si="6"/>
        <v>37.916666666666664</v>
      </c>
      <c r="N32" s="6"/>
      <c r="O32" s="16">
        <f t="shared" si="7"/>
        <v>37.916666666666664</v>
      </c>
      <c r="P32" s="6">
        <v>10</v>
      </c>
      <c r="Q32" s="6" t="s">
        <v>136</v>
      </c>
    </row>
    <row r="33" spans="1:17">
      <c r="A33" s="31" t="s">
        <v>110</v>
      </c>
      <c r="B33" s="31"/>
      <c r="C33" s="31"/>
      <c r="D33" s="31"/>
      <c r="E33" s="31"/>
      <c r="F33" s="31"/>
      <c r="G33" s="31"/>
      <c r="H33" s="31"/>
      <c r="I33" s="31"/>
      <c r="J33" s="31"/>
      <c r="K33" s="31"/>
      <c r="L33" s="31"/>
      <c r="M33" s="31"/>
      <c r="N33" s="31"/>
      <c r="O33" s="31"/>
      <c r="P33" s="31"/>
      <c r="Q33" s="31"/>
    </row>
    <row r="34" spans="1:17" ht="28.8">
      <c r="A34" s="17">
        <v>7</v>
      </c>
      <c r="B34" s="18" t="s">
        <v>104</v>
      </c>
      <c r="C34" s="18" t="s">
        <v>105</v>
      </c>
      <c r="D34" s="18" t="s">
        <v>97</v>
      </c>
      <c r="E34" s="19" t="s">
        <v>109</v>
      </c>
      <c r="F34" s="17">
        <v>80</v>
      </c>
      <c r="G34" s="17">
        <v>80</v>
      </c>
      <c r="H34" s="17">
        <f t="shared" ref="H34:H39" si="8">(F34+G34)/2</f>
        <v>80</v>
      </c>
      <c r="I34" s="17">
        <v>45.3</v>
      </c>
      <c r="J34" s="17">
        <v>37</v>
      </c>
      <c r="K34" s="17">
        <v>38</v>
      </c>
      <c r="L34" s="20">
        <f t="shared" ref="L34:L39" si="9">AVERAGE(I34:K34)</f>
        <v>40.1</v>
      </c>
      <c r="M34" s="20">
        <f t="shared" ref="M34:M39" si="10">H34/20+L34</f>
        <v>44.1</v>
      </c>
      <c r="N34" s="17"/>
      <c r="O34" s="20">
        <f t="shared" ref="O34:O39" si="11">M34</f>
        <v>44.1</v>
      </c>
      <c r="P34" s="17">
        <v>1</v>
      </c>
      <c r="Q34" s="17" t="s">
        <v>132</v>
      </c>
    </row>
    <row r="35" spans="1:17" ht="28.8">
      <c r="A35" s="17">
        <v>5</v>
      </c>
      <c r="B35" s="18" t="s">
        <v>101</v>
      </c>
      <c r="C35" s="18" t="s">
        <v>102</v>
      </c>
      <c r="D35" s="18" t="s">
        <v>103</v>
      </c>
      <c r="E35" s="19" t="s">
        <v>109</v>
      </c>
      <c r="F35" s="17">
        <v>87</v>
      </c>
      <c r="G35" s="17">
        <v>85</v>
      </c>
      <c r="H35" s="17">
        <f t="shared" si="8"/>
        <v>86</v>
      </c>
      <c r="I35" s="17">
        <v>39.1</v>
      </c>
      <c r="J35" s="17">
        <v>39</v>
      </c>
      <c r="K35" s="17">
        <v>39</v>
      </c>
      <c r="L35" s="20">
        <f t="shared" si="9"/>
        <v>39.033333333333331</v>
      </c>
      <c r="M35" s="20">
        <f t="shared" si="10"/>
        <v>43.333333333333329</v>
      </c>
      <c r="N35" s="17"/>
      <c r="O35" s="20">
        <f t="shared" si="11"/>
        <v>43.333333333333329</v>
      </c>
      <c r="P35" s="17">
        <v>2</v>
      </c>
      <c r="Q35" s="17" t="s">
        <v>132</v>
      </c>
    </row>
    <row r="36" spans="1:17" ht="43.2">
      <c r="A36" s="6">
        <v>3</v>
      </c>
      <c r="B36" s="3" t="s">
        <v>95</v>
      </c>
      <c r="C36" s="3" t="s">
        <v>96</v>
      </c>
      <c r="D36" s="3" t="s">
        <v>97</v>
      </c>
      <c r="E36" s="14" t="s">
        <v>109</v>
      </c>
      <c r="F36" s="6">
        <v>90</v>
      </c>
      <c r="G36" s="6">
        <v>95</v>
      </c>
      <c r="H36" s="6">
        <f t="shared" si="8"/>
        <v>92.5</v>
      </c>
      <c r="I36" s="6">
        <v>43</v>
      </c>
      <c r="J36" s="4">
        <v>39.799999999999997</v>
      </c>
      <c r="K36" s="4">
        <v>30</v>
      </c>
      <c r="L36" s="16">
        <f t="shared" si="9"/>
        <v>37.6</v>
      </c>
      <c r="M36" s="16">
        <f t="shared" si="10"/>
        <v>42.225000000000001</v>
      </c>
      <c r="N36" s="6"/>
      <c r="O36" s="16">
        <f t="shared" si="11"/>
        <v>42.225000000000001</v>
      </c>
      <c r="P36" s="6">
        <v>3</v>
      </c>
      <c r="Q36" s="6" t="s">
        <v>134</v>
      </c>
    </row>
    <row r="37" spans="1:17" ht="28.8">
      <c r="A37" s="6">
        <v>4</v>
      </c>
      <c r="B37" s="3" t="s">
        <v>98</v>
      </c>
      <c r="C37" s="3" t="s">
        <v>99</v>
      </c>
      <c r="D37" s="3" t="s">
        <v>100</v>
      </c>
      <c r="E37" s="14" t="s">
        <v>109</v>
      </c>
      <c r="F37" s="6">
        <v>85</v>
      </c>
      <c r="G37" s="6">
        <v>85</v>
      </c>
      <c r="H37" s="6">
        <f t="shared" si="8"/>
        <v>85</v>
      </c>
      <c r="I37" s="6">
        <v>37.6</v>
      </c>
      <c r="J37" s="4">
        <v>37</v>
      </c>
      <c r="K37" s="4">
        <v>37</v>
      </c>
      <c r="L37" s="16">
        <f t="shared" si="9"/>
        <v>37.199999999999996</v>
      </c>
      <c r="M37" s="16">
        <f t="shared" si="10"/>
        <v>41.449999999999996</v>
      </c>
      <c r="N37" s="6"/>
      <c r="O37" s="16">
        <f t="shared" si="11"/>
        <v>41.449999999999996</v>
      </c>
      <c r="P37" s="6">
        <v>4</v>
      </c>
      <c r="Q37" s="6" t="s">
        <v>134</v>
      </c>
    </row>
    <row r="38" spans="1:17" ht="28.8">
      <c r="A38" s="6">
        <v>1</v>
      </c>
      <c r="B38" s="3" t="s">
        <v>92</v>
      </c>
      <c r="C38" s="9" t="s">
        <v>93</v>
      </c>
      <c r="D38" s="9" t="s">
        <v>94</v>
      </c>
      <c r="E38" s="14" t="s">
        <v>109</v>
      </c>
      <c r="F38" s="6">
        <v>85</v>
      </c>
      <c r="G38" s="6">
        <v>80</v>
      </c>
      <c r="H38" s="6">
        <f t="shared" si="8"/>
        <v>82.5</v>
      </c>
      <c r="I38" s="6">
        <v>43</v>
      </c>
      <c r="J38" s="4">
        <v>34</v>
      </c>
      <c r="K38" s="4">
        <v>30</v>
      </c>
      <c r="L38" s="16">
        <f t="shared" si="9"/>
        <v>35.666666666666664</v>
      </c>
      <c r="M38" s="16">
        <f t="shared" si="10"/>
        <v>39.791666666666664</v>
      </c>
      <c r="N38" s="6"/>
      <c r="O38" s="16">
        <f t="shared" si="11"/>
        <v>39.791666666666664</v>
      </c>
      <c r="P38" s="6">
        <v>5</v>
      </c>
      <c r="Q38" s="6" t="s">
        <v>133</v>
      </c>
    </row>
    <row r="39" spans="1:17" ht="28.8">
      <c r="A39" s="6">
        <v>8</v>
      </c>
      <c r="B39" s="11" t="s">
        <v>106</v>
      </c>
      <c r="C39" s="11" t="s">
        <v>107</v>
      </c>
      <c r="D39" s="11" t="s">
        <v>108</v>
      </c>
      <c r="E39" s="14" t="s">
        <v>109</v>
      </c>
      <c r="F39" s="6">
        <v>75</v>
      </c>
      <c r="G39" s="6">
        <v>75</v>
      </c>
      <c r="H39" s="6">
        <f t="shared" si="8"/>
        <v>75</v>
      </c>
      <c r="I39" s="6">
        <v>33</v>
      </c>
      <c r="J39" s="4">
        <v>35</v>
      </c>
      <c r="K39" s="4">
        <v>32</v>
      </c>
      <c r="L39" s="16">
        <f t="shared" si="9"/>
        <v>33.333333333333336</v>
      </c>
      <c r="M39" s="16">
        <f t="shared" si="10"/>
        <v>37.083333333333336</v>
      </c>
      <c r="N39" s="6"/>
      <c r="O39" s="16">
        <f t="shared" si="11"/>
        <v>37.083333333333336</v>
      </c>
      <c r="P39" s="6">
        <v>6</v>
      </c>
      <c r="Q39" s="6" t="s">
        <v>134</v>
      </c>
    </row>
    <row r="40" spans="1:17">
      <c r="A40" s="31" t="s">
        <v>131</v>
      </c>
      <c r="B40" s="31"/>
      <c r="C40" s="31"/>
      <c r="D40" s="31"/>
      <c r="E40" s="31"/>
      <c r="F40" s="31"/>
      <c r="G40" s="31"/>
      <c r="H40" s="31"/>
      <c r="I40" s="31"/>
      <c r="J40" s="31"/>
      <c r="K40" s="31"/>
      <c r="L40" s="31"/>
      <c r="M40" s="31"/>
      <c r="N40" s="31"/>
      <c r="O40" s="31"/>
      <c r="P40" s="31"/>
      <c r="Q40" s="31"/>
    </row>
    <row r="41" spans="1:17" ht="43.2">
      <c r="A41" s="21">
        <v>6</v>
      </c>
      <c r="B41" s="22" t="s">
        <v>125</v>
      </c>
      <c r="C41" s="22" t="s">
        <v>126</v>
      </c>
      <c r="D41" s="22" t="s">
        <v>127</v>
      </c>
      <c r="E41" s="19" t="s">
        <v>130</v>
      </c>
      <c r="F41" s="17">
        <v>94</v>
      </c>
      <c r="G41" s="17">
        <v>95</v>
      </c>
      <c r="H41" s="17">
        <f t="shared" ref="H41:H47" si="12">AVERAGE(F41:G41)</f>
        <v>94.5</v>
      </c>
      <c r="I41" s="17">
        <v>36</v>
      </c>
      <c r="J41" s="17">
        <v>40</v>
      </c>
      <c r="K41" s="17">
        <v>48</v>
      </c>
      <c r="L41" s="20">
        <f t="shared" ref="L41:L47" si="13">AVERAGE(I41:K41)</f>
        <v>41.333333333333336</v>
      </c>
      <c r="M41" s="20">
        <f t="shared" ref="M41:M47" si="14">H41/20+L41</f>
        <v>46.058333333333337</v>
      </c>
      <c r="N41" s="17"/>
      <c r="O41" s="20">
        <f>M41</f>
        <v>46.058333333333337</v>
      </c>
      <c r="P41" s="17">
        <v>1</v>
      </c>
      <c r="Q41" s="17" t="s">
        <v>135</v>
      </c>
    </row>
    <row r="42" spans="1:17" ht="28.8">
      <c r="A42" s="21">
        <v>7</v>
      </c>
      <c r="B42" s="22" t="s">
        <v>128</v>
      </c>
      <c r="C42" s="22" t="s">
        <v>129</v>
      </c>
      <c r="D42" s="22" t="s">
        <v>124</v>
      </c>
      <c r="E42" s="19" t="s">
        <v>130</v>
      </c>
      <c r="F42" s="17">
        <v>93</v>
      </c>
      <c r="G42" s="17">
        <v>97</v>
      </c>
      <c r="H42" s="17">
        <f t="shared" si="12"/>
        <v>95</v>
      </c>
      <c r="I42" s="17">
        <v>44</v>
      </c>
      <c r="J42" s="17">
        <v>36</v>
      </c>
      <c r="K42" s="17">
        <v>41</v>
      </c>
      <c r="L42" s="20">
        <f t="shared" si="13"/>
        <v>40.333333333333336</v>
      </c>
      <c r="M42" s="20">
        <f t="shared" si="14"/>
        <v>45.083333333333336</v>
      </c>
      <c r="N42" s="17"/>
      <c r="O42" s="20">
        <f t="shared" ref="O42:O47" si="15">M42</f>
        <v>45.083333333333336</v>
      </c>
      <c r="P42" s="17">
        <v>2</v>
      </c>
      <c r="Q42" s="17" t="s">
        <v>135</v>
      </c>
    </row>
    <row r="43" spans="1:17" ht="28.8">
      <c r="A43" s="21">
        <v>3</v>
      </c>
      <c r="B43" s="23" t="s">
        <v>117</v>
      </c>
      <c r="C43" s="23" t="s">
        <v>118</v>
      </c>
      <c r="D43" s="23" t="s">
        <v>119</v>
      </c>
      <c r="E43" s="19" t="s">
        <v>130</v>
      </c>
      <c r="F43" s="17">
        <v>95</v>
      </c>
      <c r="G43" s="17">
        <v>98</v>
      </c>
      <c r="H43" s="17">
        <f t="shared" si="12"/>
        <v>96.5</v>
      </c>
      <c r="I43" s="17">
        <v>39</v>
      </c>
      <c r="J43" s="17">
        <v>42</v>
      </c>
      <c r="K43" s="17">
        <v>39</v>
      </c>
      <c r="L43" s="20">
        <f t="shared" si="13"/>
        <v>40</v>
      </c>
      <c r="M43" s="20">
        <f t="shared" si="14"/>
        <v>44.825000000000003</v>
      </c>
      <c r="N43" s="17"/>
      <c r="O43" s="20">
        <f t="shared" si="15"/>
        <v>44.825000000000003</v>
      </c>
      <c r="P43" s="17">
        <v>3</v>
      </c>
      <c r="Q43" s="17" t="s">
        <v>135</v>
      </c>
    </row>
    <row r="44" spans="1:17" ht="43.2">
      <c r="A44" s="7">
        <v>1</v>
      </c>
      <c r="B44" s="10" t="s">
        <v>111</v>
      </c>
      <c r="C44" s="10" t="s">
        <v>112</v>
      </c>
      <c r="D44" s="10" t="s">
        <v>113</v>
      </c>
      <c r="E44" s="14" t="s">
        <v>130</v>
      </c>
      <c r="F44" s="6">
        <v>95</v>
      </c>
      <c r="G44" s="6">
        <v>96</v>
      </c>
      <c r="H44" s="6">
        <f t="shared" si="12"/>
        <v>95.5</v>
      </c>
      <c r="I44" s="6">
        <v>35</v>
      </c>
      <c r="J44" s="6">
        <v>34</v>
      </c>
      <c r="K44" s="6">
        <v>46</v>
      </c>
      <c r="L44" s="16">
        <f t="shared" si="13"/>
        <v>38.333333333333336</v>
      </c>
      <c r="M44" s="16">
        <f t="shared" si="14"/>
        <v>43.108333333333334</v>
      </c>
      <c r="N44" s="6"/>
      <c r="O44" s="16">
        <f t="shared" si="15"/>
        <v>43.108333333333334</v>
      </c>
      <c r="P44" s="6">
        <v>4</v>
      </c>
      <c r="Q44" s="6" t="s">
        <v>136</v>
      </c>
    </row>
    <row r="45" spans="1:17" ht="28.8">
      <c r="A45" s="7">
        <v>2</v>
      </c>
      <c r="B45" s="10" t="s">
        <v>114</v>
      </c>
      <c r="C45" s="10" t="s">
        <v>115</v>
      </c>
      <c r="D45" s="10" t="s">
        <v>116</v>
      </c>
      <c r="E45" s="14" t="s">
        <v>130</v>
      </c>
      <c r="F45" s="6">
        <v>94</v>
      </c>
      <c r="G45" s="6">
        <v>97</v>
      </c>
      <c r="H45" s="6">
        <f t="shared" si="12"/>
        <v>95.5</v>
      </c>
      <c r="I45" s="6">
        <v>35</v>
      </c>
      <c r="J45" s="6">
        <v>38</v>
      </c>
      <c r="K45" s="6">
        <v>40</v>
      </c>
      <c r="L45" s="16">
        <f t="shared" si="13"/>
        <v>37.666666666666664</v>
      </c>
      <c r="M45" s="16">
        <f t="shared" si="14"/>
        <v>42.441666666666663</v>
      </c>
      <c r="N45" s="6"/>
      <c r="O45" s="16">
        <f t="shared" si="15"/>
        <v>42.441666666666663</v>
      </c>
      <c r="P45" s="6">
        <v>5</v>
      </c>
      <c r="Q45" s="6" t="s">
        <v>136</v>
      </c>
    </row>
    <row r="46" spans="1:17" ht="28.8">
      <c r="A46" s="7">
        <v>4</v>
      </c>
      <c r="B46" s="10" t="s">
        <v>120</v>
      </c>
      <c r="C46" s="10" t="s">
        <v>121</v>
      </c>
      <c r="D46" s="10" t="s">
        <v>119</v>
      </c>
      <c r="E46" s="14" t="s">
        <v>130</v>
      </c>
      <c r="F46" s="6">
        <v>96</v>
      </c>
      <c r="G46" s="6">
        <v>97</v>
      </c>
      <c r="H46" s="6">
        <f t="shared" si="12"/>
        <v>96.5</v>
      </c>
      <c r="I46" s="6">
        <v>42</v>
      </c>
      <c r="J46" s="6">
        <v>32</v>
      </c>
      <c r="K46" s="6">
        <v>38</v>
      </c>
      <c r="L46" s="16">
        <f t="shared" si="13"/>
        <v>37.333333333333336</v>
      </c>
      <c r="M46" s="16">
        <f t="shared" si="14"/>
        <v>42.158333333333339</v>
      </c>
      <c r="N46" s="6"/>
      <c r="O46" s="16">
        <f t="shared" si="15"/>
        <v>42.158333333333339</v>
      </c>
      <c r="P46" s="6">
        <v>6</v>
      </c>
      <c r="Q46" s="6" t="s">
        <v>136</v>
      </c>
    </row>
    <row r="47" spans="1:17" ht="28.8">
      <c r="A47" s="7">
        <v>5</v>
      </c>
      <c r="B47" s="10" t="s">
        <v>122</v>
      </c>
      <c r="C47" s="10" t="s">
        <v>123</v>
      </c>
      <c r="D47" s="10" t="s">
        <v>124</v>
      </c>
      <c r="E47" s="14" t="s">
        <v>130</v>
      </c>
      <c r="F47" s="6">
        <v>91</v>
      </c>
      <c r="G47" s="6">
        <v>96</v>
      </c>
      <c r="H47" s="6">
        <f t="shared" si="12"/>
        <v>93.5</v>
      </c>
      <c r="I47" s="6">
        <v>29</v>
      </c>
      <c r="J47" s="6">
        <v>33</v>
      </c>
      <c r="K47" s="6">
        <v>39</v>
      </c>
      <c r="L47" s="16">
        <f t="shared" si="13"/>
        <v>33.666666666666664</v>
      </c>
      <c r="M47" s="16">
        <f t="shared" si="14"/>
        <v>38.341666666666661</v>
      </c>
      <c r="N47" s="6"/>
      <c r="O47" s="16">
        <f t="shared" si="15"/>
        <v>38.341666666666661</v>
      </c>
      <c r="P47" s="6">
        <v>7</v>
      </c>
      <c r="Q47" s="6" t="s">
        <v>136</v>
      </c>
    </row>
  </sheetData>
  <sortState ref="A14:O18">
    <sortCondition descending="1" ref="O14:O18"/>
  </sortState>
  <mergeCells count="7">
    <mergeCell ref="A10:Q10"/>
    <mergeCell ref="A2:Q2"/>
    <mergeCell ref="A33:Q33"/>
    <mergeCell ref="A40:Q40"/>
    <mergeCell ref="A19:Q19"/>
    <mergeCell ref="A22:Q22"/>
    <mergeCell ref="A13:Q13"/>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User</cp:lastModifiedBy>
  <dcterms:created xsi:type="dcterms:W3CDTF">2018-04-07T23:51:42Z</dcterms:created>
  <dcterms:modified xsi:type="dcterms:W3CDTF">2018-04-09T13:04:13Z</dcterms:modified>
</cp:coreProperties>
</file>